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11595"/>
  </bookViews>
  <sheets>
    <sheet name="Sheet1" sheetId="1" r:id="rId1"/>
  </sheets>
  <definedNames>
    <definedName name="_xlnm.Print_Titles" localSheetId="0">Sheet1!$1:$1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 l="1"/>
  <c r="G21" i="1"/>
  <c r="I19" i="1"/>
  <c r="H19" i="1"/>
  <c r="I17" i="1"/>
  <c r="H17" i="1"/>
  <c r="G17" i="1"/>
  <c r="F17" i="1"/>
  <c r="I15" i="1"/>
  <c r="H15" i="1"/>
  <c r="G15" i="1"/>
  <c r="F15" i="1"/>
  <c r="I11" i="1"/>
  <c r="H11" i="1"/>
  <c r="G11" i="1"/>
  <c r="F11" i="1"/>
  <c r="I9" i="1"/>
  <c r="H9" i="1"/>
  <c r="G9" i="1"/>
  <c r="I7" i="1"/>
  <c r="H7" i="1"/>
  <c r="F7" i="1"/>
  <c r="I5" i="1"/>
  <c r="H5" i="1"/>
  <c r="G5" i="1"/>
  <c r="F5" i="1"/>
  <c r="F2" i="1" s="1"/>
  <c r="H3" i="1" l="1"/>
  <c r="H2" i="1" s="1"/>
  <c r="G2" i="1"/>
  <c r="F13" i="1"/>
  <c r="F12" i="1" s="1"/>
  <c r="G13" i="1"/>
  <c r="G12" i="1" s="1"/>
  <c r="H13" i="1"/>
  <c r="H12" i="1" s="1"/>
  <c r="I13" i="1"/>
  <c r="I12" i="1" s="1"/>
  <c r="J19" i="1"/>
  <c r="J18" i="1" s="1"/>
  <c r="J21" i="1"/>
  <c r="J20" i="1" s="1"/>
  <c r="J17" i="1"/>
  <c r="J16" i="1" s="1"/>
  <c r="J15" i="1"/>
  <c r="J5" i="1"/>
  <c r="J11" i="1"/>
  <c r="J9" i="1"/>
  <c r="J7" i="1"/>
  <c r="J13" i="1" l="1"/>
  <c r="J12" i="1" s="1"/>
  <c r="J6" i="1"/>
  <c r="J3" i="1"/>
  <c r="J2" i="1" s="1"/>
  <c r="J22" i="1" s="1"/>
  <c r="J14" i="1"/>
</calcChain>
</file>

<file path=xl/sharedStrings.xml><?xml version="1.0" encoding="utf-8"?>
<sst xmlns="http://schemas.openxmlformats.org/spreadsheetml/2006/main" count="31" uniqueCount="29">
  <si>
    <t>WBS</t>
  </si>
  <si>
    <t>Description</t>
  </si>
  <si>
    <t>Quantity</t>
  </si>
  <si>
    <t>Unit</t>
  </si>
  <si>
    <t>Labor</t>
  </si>
  <si>
    <t>Equipment</t>
  </si>
  <si>
    <t>Material</t>
  </si>
  <si>
    <t>Subbid</t>
  </si>
  <si>
    <t>Total</t>
  </si>
  <si>
    <t>Activity ID</t>
  </si>
  <si>
    <t>SY</t>
  </si>
  <si>
    <t>HRS</t>
  </si>
  <si>
    <t xml:space="preserve">Build Wireless Wi-Fi connection </t>
  </si>
  <si>
    <t xml:space="preserve">• structured wiring panel and speed test 
•Fuel injector cleaning and power generation 
•http://www.costowl.com/b2b/cabling-wiring-structured-cost.html </t>
  </si>
  <si>
    <t>kilowart</t>
  </si>
  <si>
    <t xml:space="preserve">•Smart Board installation 
•sand-lime brick 
•reinforced concrete </t>
  </si>
  <si>
    <t>GHz/mm</t>
  </si>
  <si>
    <t>•projection system  installation 
•urban setting (125/90 ~= 1.38mm)
• cloud controller (monitor access points creation)</t>
  </si>
  <si>
    <t>DEO 7.0 - Building Wireless Wi-Fi connection</t>
  </si>
  <si>
    <t xml:space="preserve">Road 1.4 - Install Videoconferencing system  </t>
  </si>
  <si>
    <t xml:space="preserve">1.13 Video confrencing installation </t>
  </si>
  <si>
    <t xml:space="preserve">Install Videoconferencing system  </t>
  </si>
  <si>
    <t xml:space="preserve">• WiFi biquad dish antenna building  (Including Wi-Fi zone maintainace)
• BiQuad antenna
•Cox Gigablast Internet service INSTALLATION </t>
  </si>
  <si>
    <t xml:space="preserve">video conferencing servers, microphone, audio and video delivering system, </t>
  </si>
  <si>
    <t>protocols drive (H.264/AVC &amp; MPEG-4 AVC.), Session Initiation Protocol</t>
  </si>
  <si>
    <t>video conferencing portal security</t>
  </si>
  <si>
    <r>
      <t xml:space="preserve"> Installation of microphones on conference table, </t>
    </r>
    <r>
      <rPr>
        <b/>
        <sz val="11"/>
        <color theme="1"/>
        <rFont val="Calibri"/>
        <family val="2"/>
        <scheme val="minor"/>
      </rPr>
      <t xml:space="preserve">Broadband Connection, </t>
    </r>
    <r>
      <rPr>
        <sz val="11"/>
        <color theme="1"/>
        <rFont val="Calibri"/>
        <family val="2"/>
        <scheme val="minor"/>
      </rPr>
      <t>Webcam and Camera</t>
    </r>
  </si>
  <si>
    <t>50.00$</t>
  </si>
  <si>
    <t>150.55$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</si>
</sst>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rgb="FF222222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2" fillId="0" borderId="1" xfId="0" applyFont="1" applyFill="1" applyBorder="1"/>
    <xf numFmtId="164" fontId="2" fillId="0" borderId="1" xfId="0" applyNumberFormat="1" applyFont="1" applyFill="1" applyBorder="1"/>
    <xf numFmtId="0" fontId="0" fillId="0" borderId="0" xfId="0" applyAlignment="1">
      <alignment horizont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164" fontId="1" fillId="4" borderId="1" xfId="0" applyNumberFormat="1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4" fontId="1" fillId="4" borderId="1" xfId="0" applyNumberFormat="1" applyFont="1" applyFill="1" applyBorder="1"/>
    <xf numFmtId="4" fontId="1" fillId="2" borderId="1" xfId="0" applyNumberFormat="1" applyFont="1" applyFill="1" applyBorder="1"/>
    <xf numFmtId="4" fontId="2" fillId="0" borderId="1" xfId="0" applyNumberFormat="1" applyFont="1" applyFill="1" applyBorder="1"/>
    <xf numFmtId="4" fontId="0" fillId="0" borderId="1" xfId="0" applyNumberFormat="1" applyBorder="1"/>
    <xf numFmtId="4" fontId="0" fillId="0" borderId="0" xfId="0" applyNumberFormat="1"/>
    <xf numFmtId="0" fontId="1" fillId="4" borderId="3" xfId="0" applyFont="1" applyFill="1" applyBorder="1"/>
    <xf numFmtId="0" fontId="1" fillId="4" borderId="3" xfId="0" applyFont="1" applyFill="1" applyBorder="1" applyAlignment="1">
      <alignment horizontal="center"/>
    </xf>
    <xf numFmtId="4" fontId="1" fillId="4" borderId="3" xfId="0" applyNumberFormat="1" applyFont="1" applyFill="1" applyBorder="1"/>
    <xf numFmtId="164" fontId="1" fillId="4" borderId="3" xfId="0" applyNumberFormat="1" applyFont="1" applyFill="1" applyBorder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4" fontId="1" fillId="3" borderId="5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4" borderId="7" xfId="0" applyFont="1" applyFill="1" applyBorder="1"/>
    <xf numFmtId="164" fontId="1" fillId="4" borderId="8" xfId="0" applyNumberFormat="1" applyFont="1" applyFill="1" applyBorder="1"/>
    <xf numFmtId="0" fontId="1" fillId="2" borderId="9" xfId="0" applyFont="1" applyFill="1" applyBorder="1"/>
    <xf numFmtId="164" fontId="1" fillId="2" borderId="10" xfId="0" applyNumberFormat="1" applyFont="1" applyFill="1" applyBorder="1"/>
    <xf numFmtId="164" fontId="2" fillId="0" borderId="10" xfId="0" applyNumberFormat="1" applyFont="1" applyFill="1" applyBorder="1"/>
    <xf numFmtId="164" fontId="0" fillId="0" borderId="10" xfId="0" applyNumberFormat="1" applyBorder="1"/>
    <xf numFmtId="0" fontId="1" fillId="4" borderId="11" xfId="0" applyFont="1" applyFill="1" applyBorder="1"/>
    <xf numFmtId="164" fontId="1" fillId="4" borderId="10" xfId="0" applyNumberFormat="1" applyFont="1" applyFill="1" applyBorder="1"/>
    <xf numFmtId="4" fontId="0" fillId="0" borderId="14" xfId="0" applyNumberFormat="1" applyBorder="1"/>
    <xf numFmtId="0" fontId="0" fillId="0" borderId="14" xfId="0" applyBorder="1"/>
    <xf numFmtId="164" fontId="0" fillId="0" borderId="14" xfId="0" applyNumberFormat="1" applyBorder="1"/>
    <xf numFmtId="164" fontId="0" fillId="0" borderId="15" xfId="0" applyNumberFormat="1" applyBorder="1"/>
    <xf numFmtId="0" fontId="3" fillId="0" borderId="0" xfId="0" applyFont="1"/>
    <xf numFmtId="0" fontId="4" fillId="0" borderId="0" xfId="0" applyFont="1"/>
    <xf numFmtId="0" fontId="3" fillId="0" borderId="16" xfId="0" applyFont="1" applyBorder="1" applyAlignment="1">
      <alignment vertical="top" wrapText="1"/>
    </xf>
    <xf numFmtId="0" fontId="0" fillId="0" borderId="9" xfId="0" applyFill="1" applyBorder="1" applyAlignment="1"/>
    <xf numFmtId="0" fontId="0" fillId="0" borderId="7" xfId="0" applyBorder="1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2" xfId="0" applyBorder="1" applyAlignment="1"/>
    <xf numFmtId="0" fontId="0" fillId="0" borderId="13" xfId="0" applyBorder="1" applyAlignment="1">
      <alignment horizontal="center"/>
    </xf>
    <xf numFmtId="0" fontId="0" fillId="0" borderId="13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pane ySplit="1" topLeftCell="A2" activePane="bottomLeft" state="frozen"/>
      <selection pane="bottomLeft" activeCell="C8" sqref="C8:C9"/>
    </sheetView>
  </sheetViews>
  <sheetFormatPr defaultRowHeight="15" x14ac:dyDescent="0.25"/>
  <cols>
    <col min="1" max="1" width="4.85546875" customWidth="1"/>
    <col min="2" max="2" width="15.7109375" style="5" customWidth="1"/>
    <col min="3" max="3" width="60.7109375" customWidth="1"/>
    <col min="4" max="4" width="12" style="17" customWidth="1"/>
    <col min="5" max="8" width="10.7109375" customWidth="1"/>
    <col min="9" max="10" width="14.140625" customWidth="1"/>
  </cols>
  <sheetData>
    <row r="1" spans="1:10" ht="15.75" thickBot="1" x14ac:dyDescent="0.3">
      <c r="A1" s="22" t="s">
        <v>0</v>
      </c>
      <c r="B1" s="23" t="s">
        <v>9</v>
      </c>
      <c r="C1" s="23" t="s">
        <v>1</v>
      </c>
      <c r="D1" s="24" t="s">
        <v>2</v>
      </c>
      <c r="E1" s="23" t="s">
        <v>3</v>
      </c>
      <c r="F1" s="23" t="s">
        <v>4</v>
      </c>
      <c r="G1" s="23" t="s">
        <v>5</v>
      </c>
      <c r="H1" s="23" t="s">
        <v>6</v>
      </c>
      <c r="I1" s="23" t="s">
        <v>7</v>
      </c>
      <c r="J1" s="25" t="s">
        <v>8</v>
      </c>
    </row>
    <row r="2" spans="1:10" ht="15" customHeight="1" thickTop="1" x14ac:dyDescent="0.25">
      <c r="A2" s="26" t="s">
        <v>18</v>
      </c>
      <c r="B2" s="19"/>
      <c r="C2" s="18"/>
      <c r="D2" s="20"/>
      <c r="E2" s="18"/>
      <c r="F2" s="21">
        <f>F3</f>
        <v>150.55000000000001</v>
      </c>
      <c r="G2" s="21">
        <f t="shared" ref="G2:J2" si="0">G3</f>
        <v>330.99</v>
      </c>
      <c r="H2" s="21">
        <f t="shared" si="0"/>
        <v>0</v>
      </c>
      <c r="I2" s="21">
        <v>324</v>
      </c>
      <c r="J2" s="27">
        <f t="shared" si="0"/>
        <v>25300</v>
      </c>
    </row>
    <row r="3" spans="1:10" ht="15" customHeight="1" x14ac:dyDescent="0.25">
      <c r="A3" s="28"/>
      <c r="B3" s="12">
        <v>7</v>
      </c>
      <c r="C3" s="38" t="s">
        <v>12</v>
      </c>
      <c r="D3" s="14"/>
      <c r="E3" s="6"/>
      <c r="F3" s="7">
        <v>150.55000000000001</v>
      </c>
      <c r="G3" s="7">
        <v>330.99</v>
      </c>
      <c r="H3" s="7">
        <f t="shared" ref="H3:J3" si="1">H5+H7+H9+H11</f>
        <v>0</v>
      </c>
      <c r="I3" s="7">
        <v>324</v>
      </c>
      <c r="J3" s="29">
        <f t="shared" si="1"/>
        <v>25300</v>
      </c>
    </row>
    <row r="4" spans="1:10" x14ac:dyDescent="0.25">
      <c r="A4" s="41"/>
      <c r="B4" s="43">
        <v>7.1</v>
      </c>
      <c r="C4" s="45" t="s">
        <v>22</v>
      </c>
      <c r="D4" s="15"/>
      <c r="E4" s="3"/>
      <c r="F4" s="4">
        <v>0</v>
      </c>
      <c r="G4" s="4">
        <v>140</v>
      </c>
      <c r="H4" s="4">
        <v>0</v>
      </c>
      <c r="I4" s="4">
        <v>0</v>
      </c>
      <c r="J4" s="30">
        <v>140</v>
      </c>
    </row>
    <row r="5" spans="1:10" ht="71.25" customHeight="1" x14ac:dyDescent="0.25">
      <c r="A5" s="42"/>
      <c r="B5" s="44"/>
      <c r="C5" s="46"/>
      <c r="D5" s="16"/>
      <c r="E5" s="1" t="s">
        <v>10</v>
      </c>
      <c r="F5" s="2">
        <f>$D5*F4</f>
        <v>0</v>
      </c>
      <c r="G5" s="2">
        <f t="shared" ref="G5" si="2">$D5*G4</f>
        <v>0</v>
      </c>
      <c r="H5" s="2">
        <f t="shared" ref="H5" si="3">$D5*H4</f>
        <v>0</v>
      </c>
      <c r="I5" s="2">
        <f t="shared" ref="I5" si="4">$D5*I4</f>
        <v>0</v>
      </c>
      <c r="J5" s="31">
        <f>SUM(F5:I5)</f>
        <v>0</v>
      </c>
    </row>
    <row r="6" spans="1:10" x14ac:dyDescent="0.25">
      <c r="A6" s="41"/>
      <c r="B6" s="43">
        <v>7.12</v>
      </c>
      <c r="C6" s="45" t="s">
        <v>13</v>
      </c>
      <c r="D6" s="15"/>
      <c r="E6" s="3"/>
      <c r="F6" s="4">
        <v>0</v>
      </c>
      <c r="G6" s="4">
        <v>1.5</v>
      </c>
      <c r="H6" s="4">
        <v>0</v>
      </c>
      <c r="I6" s="4">
        <v>0</v>
      </c>
      <c r="J6" s="30">
        <f>J7/$D7</f>
        <v>16.883116883116884</v>
      </c>
    </row>
    <row r="7" spans="1:10" ht="83.25" customHeight="1" x14ac:dyDescent="0.25">
      <c r="A7" s="42"/>
      <c r="B7" s="44"/>
      <c r="C7" s="46"/>
      <c r="D7" s="16">
        <v>77</v>
      </c>
      <c r="E7" s="1" t="s">
        <v>14</v>
      </c>
      <c r="F7" s="2">
        <f>$D7*F6</f>
        <v>0</v>
      </c>
      <c r="G7" s="2">
        <v>1300</v>
      </c>
      <c r="H7" s="2">
        <f t="shared" ref="H7" si="5">$D7*H6</f>
        <v>0</v>
      </c>
      <c r="I7" s="2">
        <f t="shared" ref="I7" si="6">$D7*I6</f>
        <v>0</v>
      </c>
      <c r="J7" s="31">
        <f>SUM(F7:I7)</f>
        <v>1300</v>
      </c>
    </row>
    <row r="8" spans="1:10" x14ac:dyDescent="0.25">
      <c r="A8" s="41"/>
      <c r="B8" s="43">
        <v>7.13</v>
      </c>
      <c r="C8" s="45" t="s">
        <v>15</v>
      </c>
      <c r="D8" s="15"/>
      <c r="E8" s="3"/>
      <c r="F8" s="4">
        <v>150.55000000000001</v>
      </c>
      <c r="G8" s="4">
        <v>0</v>
      </c>
      <c r="H8" s="4">
        <v>0</v>
      </c>
      <c r="I8" s="4">
        <v>0</v>
      </c>
      <c r="J8" s="30" t="s">
        <v>28</v>
      </c>
    </row>
    <row r="9" spans="1:10" ht="54" customHeight="1" x14ac:dyDescent="0.25">
      <c r="A9" s="42"/>
      <c r="B9" s="44"/>
      <c r="C9" s="46"/>
      <c r="D9" s="16"/>
      <c r="E9" s="1" t="s">
        <v>11</v>
      </c>
      <c r="F9" s="2">
        <v>24000</v>
      </c>
      <c r="G9" s="2">
        <f t="shared" ref="G9" si="7">$D9*G8</f>
        <v>0</v>
      </c>
      <c r="H9" s="2">
        <f t="shared" ref="H9" si="8">$D9*H8</f>
        <v>0</v>
      </c>
      <c r="I9" s="2">
        <f t="shared" ref="I9" si="9">$D9*I8</f>
        <v>0</v>
      </c>
      <c r="J9" s="31">
        <f>SUM(F9:I9)</f>
        <v>24000</v>
      </c>
    </row>
    <row r="10" spans="1:10" x14ac:dyDescent="0.25">
      <c r="A10" s="41"/>
      <c r="B10" s="43">
        <v>7.14</v>
      </c>
      <c r="C10" s="45" t="s">
        <v>17</v>
      </c>
      <c r="D10" s="15"/>
      <c r="E10" s="3"/>
      <c r="F10" s="4">
        <v>0</v>
      </c>
      <c r="G10" s="4">
        <v>0</v>
      </c>
      <c r="H10" s="4">
        <v>0</v>
      </c>
      <c r="I10" s="4">
        <v>50</v>
      </c>
      <c r="J10" s="30" t="s">
        <v>27</v>
      </c>
    </row>
    <row r="11" spans="1:10" ht="40.5" customHeight="1" x14ac:dyDescent="0.25">
      <c r="A11" s="42"/>
      <c r="B11" s="44"/>
      <c r="C11" s="46"/>
      <c r="D11" s="16"/>
      <c r="E11" s="39" t="s">
        <v>16</v>
      </c>
      <c r="F11" s="2">
        <f>$D11*F10</f>
        <v>0</v>
      </c>
      <c r="G11" s="2">
        <f t="shared" ref="G11" si="10">$D11*G10</f>
        <v>0</v>
      </c>
      <c r="H11" s="2">
        <f t="shared" ref="H11" si="11">$D11*H10</f>
        <v>0</v>
      </c>
      <c r="I11" s="2">
        <f t="shared" ref="I11" si="12">$D11*I10</f>
        <v>0</v>
      </c>
      <c r="J11" s="31">
        <f>SUM(F11:I11)</f>
        <v>0</v>
      </c>
    </row>
    <row r="12" spans="1:10" ht="15" customHeight="1" thickBot="1" x14ac:dyDescent="0.3">
      <c r="A12" s="32" t="s">
        <v>19</v>
      </c>
      <c r="B12" s="9" t="s">
        <v>20</v>
      </c>
      <c r="C12" s="8"/>
      <c r="D12" s="13"/>
      <c r="E12" s="8"/>
      <c r="F12" s="10">
        <f>F13+F22</f>
        <v>4219.66</v>
      </c>
      <c r="G12" s="10">
        <f t="shared" ref="G12:J12" si="13">G13+G22</f>
        <v>9472.16</v>
      </c>
      <c r="H12" s="10">
        <f t="shared" si="13"/>
        <v>46398.26</v>
      </c>
      <c r="I12" s="10">
        <f t="shared" si="13"/>
        <v>30749.999999999996</v>
      </c>
      <c r="J12" s="33">
        <f t="shared" si="13"/>
        <v>165504.08000000002</v>
      </c>
    </row>
    <row r="13" spans="1:10" ht="15" customHeight="1" thickBot="1" x14ac:dyDescent="0.3">
      <c r="A13" s="28"/>
      <c r="B13" s="12">
        <v>13</v>
      </c>
      <c r="C13" s="40" t="s">
        <v>21</v>
      </c>
      <c r="D13" s="14"/>
      <c r="E13" s="6"/>
      <c r="F13" s="7">
        <f>F15+F17+F19+F21</f>
        <v>4219.66</v>
      </c>
      <c r="G13" s="7">
        <f t="shared" ref="G13:J13" si="14">G15+G17+G19+G21</f>
        <v>9472.16</v>
      </c>
      <c r="H13" s="7">
        <f t="shared" si="14"/>
        <v>46398.26</v>
      </c>
      <c r="I13" s="7">
        <f t="shared" si="14"/>
        <v>30749.999999999996</v>
      </c>
      <c r="J13" s="29">
        <f t="shared" si="14"/>
        <v>90840.08</v>
      </c>
    </row>
    <row r="14" spans="1:10" x14ac:dyDescent="0.25">
      <c r="A14" s="41"/>
      <c r="B14" s="43">
        <v>13.1</v>
      </c>
      <c r="C14" s="45" t="s">
        <v>26</v>
      </c>
      <c r="D14" s="15"/>
      <c r="E14" s="3"/>
      <c r="F14" s="4">
        <v>0.18</v>
      </c>
      <c r="G14" s="4">
        <v>0.11</v>
      </c>
      <c r="H14" s="4">
        <v>1</v>
      </c>
      <c r="I14" s="4">
        <v>0</v>
      </c>
      <c r="J14" s="30">
        <f>J15/$D15</f>
        <v>1.29</v>
      </c>
    </row>
    <row r="15" spans="1:10" ht="38.25" customHeight="1" x14ac:dyDescent="0.25">
      <c r="A15" s="42"/>
      <c r="B15" s="44"/>
      <c r="C15" s="46"/>
      <c r="D15" s="16">
        <v>1750</v>
      </c>
      <c r="E15" s="1"/>
      <c r="F15" s="2">
        <f>$D15*F14</f>
        <v>315</v>
      </c>
      <c r="G15" s="2">
        <f t="shared" ref="G15" si="15">$D15*G14</f>
        <v>192.5</v>
      </c>
      <c r="H15" s="2">
        <f t="shared" ref="H15" si="16">$D15*H14</f>
        <v>1750</v>
      </c>
      <c r="I15" s="2">
        <f t="shared" ref="I15" si="17">$D15*I14</f>
        <v>0</v>
      </c>
      <c r="J15" s="31">
        <f>SUM(F15:I15)</f>
        <v>2257.5</v>
      </c>
    </row>
    <row r="16" spans="1:10" x14ac:dyDescent="0.25">
      <c r="A16" s="41"/>
      <c r="B16" s="43">
        <v>13.12</v>
      </c>
      <c r="C16" s="45" t="s">
        <v>23</v>
      </c>
      <c r="D16" s="15"/>
      <c r="E16" s="3"/>
      <c r="F16" s="4">
        <v>0.21</v>
      </c>
      <c r="G16" s="4">
        <v>0.21</v>
      </c>
      <c r="H16" s="4">
        <v>1.45</v>
      </c>
      <c r="I16" s="4">
        <v>0</v>
      </c>
      <c r="J16" s="30">
        <f>J17/$D17</f>
        <v>1.87</v>
      </c>
    </row>
    <row r="17" spans="1:10" ht="36.75" customHeight="1" x14ac:dyDescent="0.25">
      <c r="A17" s="42"/>
      <c r="B17" s="44"/>
      <c r="C17" s="46"/>
      <c r="D17" s="16">
        <v>13446</v>
      </c>
      <c r="E17" s="1" t="s">
        <v>10</v>
      </c>
      <c r="F17" s="2">
        <f>$D17*F16</f>
        <v>2823.66</v>
      </c>
      <c r="G17" s="2">
        <f t="shared" ref="G17" si="18">$D17*G16</f>
        <v>2823.66</v>
      </c>
      <c r="H17" s="2">
        <f t="shared" ref="H17" si="19">$D17*H16</f>
        <v>19496.7</v>
      </c>
      <c r="I17" s="2">
        <f t="shared" ref="I17" si="20">$D17*I16</f>
        <v>0</v>
      </c>
      <c r="J17" s="31">
        <f>SUM(F17:I17)</f>
        <v>25144.02</v>
      </c>
    </row>
    <row r="18" spans="1:10" ht="15" customHeight="1" x14ac:dyDescent="0.25">
      <c r="A18" s="41"/>
      <c r="B18" s="43">
        <v>13.13</v>
      </c>
      <c r="C18" s="45" t="s">
        <v>24</v>
      </c>
      <c r="D18" s="15"/>
      <c r="E18" s="3"/>
      <c r="F18" s="4">
        <v>7.7</v>
      </c>
      <c r="G18" s="4">
        <v>7.7</v>
      </c>
      <c r="H18" s="4">
        <v>0.31</v>
      </c>
      <c r="I18" s="4">
        <v>0</v>
      </c>
      <c r="J18" s="30">
        <f>J19/$D19</f>
        <v>0.59952973249275865</v>
      </c>
    </row>
    <row r="19" spans="1:10" ht="37.5" customHeight="1" x14ac:dyDescent="0.25">
      <c r="A19" s="42"/>
      <c r="B19" s="44"/>
      <c r="C19" s="46"/>
      <c r="D19" s="16">
        <v>23476</v>
      </c>
      <c r="E19" s="1" t="s">
        <v>10</v>
      </c>
      <c r="F19" s="2">
        <v>341</v>
      </c>
      <c r="G19" s="2">
        <v>6456</v>
      </c>
      <c r="H19" s="2">
        <f t="shared" ref="H19" si="21">$D19*H18</f>
        <v>7277.56</v>
      </c>
      <c r="I19" s="2">
        <f t="shared" ref="I19" si="22">$D19*I18</f>
        <v>0</v>
      </c>
      <c r="J19" s="31">
        <f>SUM(F19:I19)</f>
        <v>14074.560000000001</v>
      </c>
    </row>
    <row r="20" spans="1:10" ht="15" customHeight="1" x14ac:dyDescent="0.25">
      <c r="A20" s="41"/>
      <c r="B20" s="43">
        <v>13.14</v>
      </c>
      <c r="C20" s="45" t="s">
        <v>25</v>
      </c>
      <c r="D20" s="15"/>
      <c r="E20" s="3"/>
      <c r="F20" s="4">
        <v>0</v>
      </c>
      <c r="G20" s="4">
        <v>0</v>
      </c>
      <c r="H20" s="4">
        <v>0</v>
      </c>
      <c r="I20" s="4">
        <v>16.399999999999999</v>
      </c>
      <c r="J20" s="30">
        <f>J21/$D21</f>
        <v>26.327466666666666</v>
      </c>
    </row>
    <row r="21" spans="1:10" ht="36.75" customHeight="1" x14ac:dyDescent="0.25">
      <c r="A21" s="42"/>
      <c r="B21" s="44"/>
      <c r="C21" s="46"/>
      <c r="D21" s="16">
        <v>1875</v>
      </c>
      <c r="E21" s="1"/>
      <c r="F21" s="2">
        <v>740</v>
      </c>
      <c r="G21" s="2">
        <f t="shared" ref="G21" si="23">$D21*G20</f>
        <v>0</v>
      </c>
      <c r="H21" s="2">
        <v>17874</v>
      </c>
      <c r="I21" s="2">
        <f t="shared" ref="I21" si="24">$D21*I20</f>
        <v>30749.999999999996</v>
      </c>
      <c r="J21" s="31">
        <f>SUM(F21:I21)</f>
        <v>49364</v>
      </c>
    </row>
    <row r="22" spans="1:10" ht="13.9" customHeight="1" x14ac:dyDescent="0.25">
      <c r="A22" s="28"/>
      <c r="B22" s="12"/>
      <c r="C22" s="11"/>
      <c r="D22" s="14"/>
      <c r="E22" s="6"/>
      <c r="F22" s="7"/>
      <c r="G22" s="7"/>
      <c r="H22" s="7"/>
      <c r="I22" s="7"/>
      <c r="J22" s="29">
        <f>J2+J21</f>
        <v>74664</v>
      </c>
    </row>
    <row r="23" spans="1:10" x14ac:dyDescent="0.25">
      <c r="A23" s="41"/>
      <c r="B23" s="43"/>
      <c r="C23" s="45"/>
      <c r="D23" s="15"/>
      <c r="E23" s="3"/>
      <c r="F23" s="4"/>
      <c r="G23" s="4"/>
      <c r="H23" s="4"/>
      <c r="I23" s="4"/>
      <c r="J23" s="30"/>
    </row>
    <row r="24" spans="1:10" ht="39" customHeight="1" x14ac:dyDescent="0.25">
      <c r="A24" s="42"/>
      <c r="B24" s="44"/>
      <c r="C24" s="46"/>
      <c r="D24" s="16"/>
      <c r="E24" s="1"/>
      <c r="F24" s="2"/>
      <c r="G24" s="2"/>
      <c r="H24" s="2"/>
      <c r="I24" s="2"/>
      <c r="J24" s="31"/>
    </row>
    <row r="25" spans="1:10" x14ac:dyDescent="0.25">
      <c r="A25" s="41"/>
      <c r="B25" s="43"/>
      <c r="C25" s="45"/>
      <c r="D25" s="15"/>
      <c r="E25" s="3"/>
      <c r="F25" s="4"/>
      <c r="G25" s="4"/>
      <c r="H25" s="4"/>
      <c r="I25" s="4"/>
      <c r="J25" s="30"/>
    </row>
    <row r="26" spans="1:10" ht="64.5" customHeight="1" thickBot="1" x14ac:dyDescent="0.3">
      <c r="A26" s="47"/>
      <c r="B26" s="48"/>
      <c r="C26" s="49"/>
      <c r="D26" s="34"/>
      <c r="E26" s="35"/>
      <c r="F26" s="36"/>
      <c r="G26" s="36"/>
      <c r="H26" s="36"/>
      <c r="I26" s="36"/>
      <c r="J26" s="37"/>
    </row>
  </sheetData>
  <mergeCells count="30">
    <mergeCell ref="A23:A24"/>
    <mergeCell ref="B23:B24"/>
    <mergeCell ref="C23:C24"/>
    <mergeCell ref="A25:A26"/>
    <mergeCell ref="B25:B26"/>
    <mergeCell ref="C25:C26"/>
    <mergeCell ref="A18:A19"/>
    <mergeCell ref="B18:B19"/>
    <mergeCell ref="C18:C19"/>
    <mergeCell ref="A20:A21"/>
    <mergeCell ref="B20:B21"/>
    <mergeCell ref="C20:C21"/>
    <mergeCell ref="A14:A15"/>
    <mergeCell ref="B14:B15"/>
    <mergeCell ref="C14:C15"/>
    <mergeCell ref="A16:A17"/>
    <mergeCell ref="B16:B17"/>
    <mergeCell ref="C16:C17"/>
    <mergeCell ref="A8:A9"/>
    <mergeCell ref="B8:B9"/>
    <mergeCell ref="C8:C9"/>
    <mergeCell ref="A10:A11"/>
    <mergeCell ref="B10:B11"/>
    <mergeCell ref="C10:C11"/>
    <mergeCell ref="A4:A5"/>
    <mergeCell ref="B4:B5"/>
    <mergeCell ref="C4:C5"/>
    <mergeCell ref="A6:A7"/>
    <mergeCell ref="B6:B7"/>
    <mergeCell ref="C6:C7"/>
  </mergeCells>
  <pageMargins left="0.7" right="0.7" top="0.75" bottom="0.75" header="0.3" footer="0.3"/>
  <pageSetup scale="72" orientation="landscape" horizontalDpi="300" verticalDpi="300" r:id="rId1"/>
  <headerFooter>
    <oddHeader>&amp;C&amp;"-,Bold"&amp;14&amp;F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Foster</dc:creator>
  <cp:lastModifiedBy>MAC</cp:lastModifiedBy>
  <cp:lastPrinted>2014-10-19T16:35:34Z</cp:lastPrinted>
  <dcterms:created xsi:type="dcterms:W3CDTF">2014-05-10T21:23:50Z</dcterms:created>
  <dcterms:modified xsi:type="dcterms:W3CDTF">2017-12-31T11:00:49Z</dcterms:modified>
</cp:coreProperties>
</file>